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420" windowWidth="10260" windowHeight="9000" activeTab="0"/>
  </bookViews>
  <sheets>
    <sheet name="CCIS" sheetId="1" r:id="rId1"/>
    <sheet name="CCBS" sheetId="2" r:id="rId2"/>
    <sheet name="CCSCE" sheetId="3" r:id="rId3"/>
    <sheet name="CCCFS" sheetId="4" r:id="rId4"/>
  </sheets>
  <definedNames>
    <definedName name="_xlnm.Print_Area" localSheetId="1">'CCBS'!$A$1:$H$58</definedName>
    <definedName name="_xlnm.Print_Area" localSheetId="0">'CCIS'!$A$1:$H$40</definedName>
  </definedNames>
  <calcPr fullCalcOnLoad="1"/>
</workbook>
</file>

<file path=xl/sharedStrings.xml><?xml version="1.0" encoding="utf-8"?>
<sst xmlns="http://schemas.openxmlformats.org/spreadsheetml/2006/main" count="153" uniqueCount="123">
  <si>
    <t>DOMINANT ENTERPRISE BERHAD</t>
  </si>
  <si>
    <t>(Company No.221206-D)</t>
  </si>
  <si>
    <t>CONDENSED CONSOLIDATED INCOME STATEMENTS (UNAUDITED)</t>
  </si>
  <si>
    <t>INDIVIDUAL QUARTER</t>
  </si>
  <si>
    <t>CUMULATIVE QUARTER</t>
  </si>
  <si>
    <t>RM'000</t>
  </si>
  <si>
    <t>Revenue</t>
  </si>
  <si>
    <t>Profit from Operations</t>
  </si>
  <si>
    <t>Finance Costs</t>
  </si>
  <si>
    <t>Investment Income</t>
  </si>
  <si>
    <t>Profit Before Tax</t>
  </si>
  <si>
    <t>Income Tax Expense</t>
  </si>
  <si>
    <t>Profit After Tax</t>
  </si>
  <si>
    <t>Attributable to :</t>
  </si>
  <si>
    <t xml:space="preserve">         Equity holders of the parent</t>
  </si>
  <si>
    <t xml:space="preserve">         Minority Interest</t>
  </si>
  <si>
    <t>Earning Per Share</t>
  </si>
  <si>
    <t xml:space="preserve">         - Basic (sen)</t>
  </si>
  <si>
    <t xml:space="preserve">         - Diluted (sen)</t>
  </si>
  <si>
    <t xml:space="preserve">The Condensed Consolidated Income Statements should be read in conjunction with the Audited Financial </t>
  </si>
  <si>
    <t>interim financial reports.</t>
  </si>
  <si>
    <t>CONDENSED CONSOLIDATED BALANCE SHEET (UNAUDITED)</t>
  </si>
  <si>
    <t xml:space="preserve">As At </t>
  </si>
  <si>
    <t xml:space="preserve"> </t>
  </si>
  <si>
    <t>ASSETS</t>
  </si>
  <si>
    <t>Non-Current Assets</t>
  </si>
  <si>
    <t xml:space="preserve">          Property, plant and equipment</t>
  </si>
  <si>
    <t xml:space="preserve">          Goodwill</t>
  </si>
  <si>
    <t>Current Assets</t>
  </si>
  <si>
    <t xml:space="preserve">          Inventories</t>
  </si>
  <si>
    <t xml:space="preserve">          Trade receivables</t>
  </si>
  <si>
    <t xml:space="preserve">          Other receivables and prepaid expenses</t>
  </si>
  <si>
    <t xml:space="preserve">          Cash and bank balances</t>
  </si>
  <si>
    <t>TOTAL ASSETS</t>
  </si>
  <si>
    <t>EQUITY AND LIABILITIES</t>
  </si>
  <si>
    <t>Equity Attributable To Equitable Holders Of The Parent</t>
  </si>
  <si>
    <t xml:space="preserve">          Share premium</t>
  </si>
  <si>
    <t xml:space="preserve">          Other reserves</t>
  </si>
  <si>
    <t xml:space="preserve">          Retained Earning</t>
  </si>
  <si>
    <t>Minority Interest</t>
  </si>
  <si>
    <t>Total Equity</t>
  </si>
  <si>
    <t>Non-Current Liabilities</t>
  </si>
  <si>
    <t xml:space="preserve">          Hire purchase payables </t>
  </si>
  <si>
    <t xml:space="preserve">          Finance lease payable</t>
  </si>
  <si>
    <t xml:space="preserve">          Bank borrowings</t>
  </si>
  <si>
    <t xml:space="preserve">          Deferred tax liabilities</t>
  </si>
  <si>
    <t>Current Liabilities</t>
  </si>
  <si>
    <t xml:space="preserve">          Trade payables</t>
  </si>
  <si>
    <t xml:space="preserve">          Other payables and accrued expenses </t>
  </si>
  <si>
    <t xml:space="preserve">          Hire purchase payables</t>
  </si>
  <si>
    <t xml:space="preserve">          Tax liabilities</t>
  </si>
  <si>
    <t>Total Liabilities</t>
  </si>
  <si>
    <t>TOTAL EQUITY AND LIABILITIES</t>
  </si>
  <si>
    <t>Net assets per share (RM)</t>
  </si>
  <si>
    <t>The Condensed Consolidated Balance Sheet should be read in conjunction with the Audited Financial Statements for</t>
  </si>
  <si>
    <t>CONDENSED CONSOLIDATED CASH FLOW STATEMENT (UNAUDITED)</t>
  </si>
  <si>
    <t>Adjustments for : 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</si>
  <si>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</si>
  <si>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</si>
  <si>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</si>
  <si>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</si>
  <si>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</si>
  <si>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</si>
  <si>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</si>
  <si>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Income tax paid</t>
  </si>
  <si>
    <t>Net Changes in Cash &amp; Cash Equivalents</t>
  </si>
  <si>
    <t>Cash and bank balances</t>
  </si>
  <si>
    <t>Less: Bank overdrafts</t>
  </si>
  <si>
    <t xml:space="preserve">           (included within short term borrowings in Note B8)</t>
  </si>
  <si>
    <t>The  Condensed Consolidated Cash Flow Statement  should  be read  in conjunction with  the Audited Financial</t>
  </si>
  <si>
    <t>financial reports.</t>
  </si>
  <si>
    <t>CONDENSED CONSOLIDATED STATEMENTS OF CHANGES IN EQUITY (UNAUDITED)</t>
  </si>
  <si>
    <t>Share</t>
  </si>
  <si>
    <t>Other</t>
  </si>
  <si>
    <t>Retained</t>
  </si>
  <si>
    <t>Minority</t>
  </si>
  <si>
    <t>Total</t>
  </si>
  <si>
    <t>Capital</t>
  </si>
  <si>
    <t>Premium</t>
  </si>
  <si>
    <t>Reserves</t>
  </si>
  <si>
    <t>Earning</t>
  </si>
  <si>
    <t>Interest</t>
  </si>
  <si>
    <t>Equity</t>
  </si>
  <si>
    <t>Dividend</t>
  </si>
  <si>
    <t xml:space="preserve">The Condensed Consolidated Statements of Changes In Equity should be read in conjunction with the Audited </t>
  </si>
  <si>
    <t>the interim financial reports.</t>
  </si>
  <si>
    <t>Net profit for the period</t>
  </si>
  <si>
    <t>Net cash from / (used in)  operating activities</t>
  </si>
  <si>
    <t>Adjustment for foreign exchange differentials</t>
  </si>
  <si>
    <t>Cash generated from / (used in) operations</t>
  </si>
  <si>
    <t>Cash &amp; Cash Equivalents at beginning of period</t>
  </si>
  <si>
    <t>Cash &amp; Cash Equivalents at end of period</t>
  </si>
  <si>
    <t>* Cash and cash equivalents at end of financial period comprise the following :</t>
  </si>
  <si>
    <t>Net cash from / (used in) investing activities</t>
  </si>
  <si>
    <t>Net cash from / (used in) financing activities</t>
  </si>
  <si>
    <t>Balance as at 1 April 2008</t>
  </si>
  <si>
    <t>FYE2009</t>
  </si>
  <si>
    <t xml:space="preserve">          Prepaid land lease payments</t>
  </si>
  <si>
    <t xml:space="preserve">          Issued capital</t>
  </si>
  <si>
    <t xml:space="preserve">          Treasury shares</t>
  </si>
  <si>
    <t>Issued</t>
  </si>
  <si>
    <t>Treasury</t>
  </si>
  <si>
    <t>Shares</t>
  </si>
  <si>
    <t>Translation surplus</t>
  </si>
  <si>
    <t>FYE2010</t>
  </si>
  <si>
    <t xml:space="preserve">Statements  for the financial year ended  31st March 2009  and the accompanying explanatory notes to the </t>
  </si>
  <si>
    <t xml:space="preserve"> 30 June 2009</t>
  </si>
  <si>
    <t>the financial year ended  31st  March 2009  and  the accompanying  explanatory notes to the interim financial reports.</t>
  </si>
  <si>
    <t>Balance as at 1 April 2009</t>
  </si>
  <si>
    <t xml:space="preserve">Financial Statements for the financial year ended 31st March 2009 and the accompanying explanatory notes to </t>
  </si>
  <si>
    <t>Statements for the financial year ended 31st March 2009 and the accompanying explanatory notes to the interim</t>
  </si>
  <si>
    <t>Translation Surplus</t>
  </si>
  <si>
    <t>Profit for the period</t>
  </si>
  <si>
    <t>Current Quarter Ended 30.09.2009</t>
  </si>
  <si>
    <t>Preceding Year Corresponding Quarter Ended 30.09.2008</t>
  </si>
  <si>
    <t>Current Year    To Date              Ended  30.09.2009</t>
  </si>
  <si>
    <t>FOR THE SECOND QUARTER ENDED 30 SEPTEMBER 2009</t>
  </si>
  <si>
    <t>AS AT 30 SEPTEMBER 2009</t>
  </si>
  <si>
    <t>Financial Period Ended 30.09.2009</t>
  </si>
  <si>
    <t>Financial Period Ended 30.09.2008</t>
  </si>
  <si>
    <t>Balance as at 30 Sept 2008</t>
  </si>
  <si>
    <t>Balance as at 30 Sept 2009</t>
  </si>
  <si>
    <t xml:space="preserve"> 30 Sept 2009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</si>
</sst>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&quot;MYR&quot;* #,##0.00_);_(&quot;MYR&quot;* \(#,##0.00\);_(&quot;MYR&quot;* &quot;-&quot;??_);_(@_)"/>
    <numFmt numFmtId="170" formatCode="_(* #,##0_);_(* \(#,##0\);_(* &quot;-&quot;??_);_(@_)"/>
    <numFmt numFmtId="171" formatCode="0.0%"/>
    <numFmt numFmtId="172" formatCode="_(* #,##0.0000_);_(* \(#,##0.0000\);_(* &quot;-&quot;??_);_(@_)"/>
    <numFmt numFmtId="173" formatCode="#,##0_);[Red]\(#,##0\);\-"/>
    <numFmt numFmtId="174" formatCode="_(* #,##0.0_);_(* \(#,##0.0\);_(* &quot;-&quot;?_);_(@_)"/>
    <numFmt numFmtId="175" formatCode="_(* #,##0.000_);_(* \(#,##0.000\);_(* &quot;-&quot;??_);_(@_)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22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38" fontId="15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3" fontId="1" fillId="0" borderId="0" xfId="42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0" fontId="2" fillId="0" borderId="0" xfId="42" applyNumberFormat="1" applyFont="1" applyFill="1" applyAlignment="1">
      <alignment/>
    </xf>
    <xf numFmtId="43" fontId="3" fillId="0" borderId="0" xfId="42" applyFont="1" applyFill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0" fontId="2" fillId="0" borderId="0" xfId="42" applyNumberFormat="1" applyFont="1" applyFill="1" applyAlignment="1">
      <alignment/>
    </xf>
    <xf numFmtId="43" fontId="2" fillId="0" borderId="0" xfId="42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3" fontId="2" fillId="0" borderId="0" xfId="42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0" fontId="2" fillId="0" borderId="16" xfId="42" applyNumberFormat="1" applyFont="1" applyFill="1" applyBorder="1" applyAlignment="1">
      <alignment/>
    </xf>
    <xf numFmtId="170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2" fillId="0" borderId="14" xfId="42" applyNumberFormat="1" applyFont="1" applyFill="1" applyBorder="1" applyAlignment="1">
      <alignment/>
    </xf>
    <xf numFmtId="171" fontId="2" fillId="0" borderId="0" xfId="60" applyNumberFormat="1" applyFont="1" applyFill="1" applyAlignment="1">
      <alignment/>
    </xf>
    <xf numFmtId="43" fontId="2" fillId="0" borderId="0" xfId="42" applyFont="1" applyFill="1" applyBorder="1" applyAlignment="1">
      <alignment vertical="center"/>
    </xf>
    <xf numFmtId="170" fontId="2" fillId="0" borderId="0" xfId="42" applyNumberFormat="1" applyFont="1" applyFill="1" applyAlignment="1">
      <alignment vertical="center"/>
    </xf>
    <xf numFmtId="170" fontId="2" fillId="0" borderId="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0" fontId="2" fillId="0" borderId="17" xfId="42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42" applyNumberFormat="1" applyFont="1" applyFill="1" applyAlignment="1">
      <alignment horizontal="center"/>
    </xf>
    <xf numFmtId="43" fontId="2" fillId="0" borderId="0" xfId="0" applyNumberFormat="1" applyFont="1" applyFill="1" applyAlignment="1">
      <alignment/>
    </xf>
    <xf numFmtId="170" fontId="2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1" fillId="0" borderId="0" xfId="42" applyNumberFormat="1" applyFont="1" applyFill="1" applyBorder="1" applyAlignment="1">
      <alignment horizontal="center"/>
    </xf>
    <xf numFmtId="170" fontId="1" fillId="0" borderId="0" xfId="42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43" fontId="1" fillId="20" borderId="0" xfId="42" applyFont="1" applyFill="1" applyAlignment="1">
      <alignment/>
    </xf>
    <xf numFmtId="43" fontId="6" fillId="0" borderId="0" xfId="42" applyFont="1" applyFill="1" applyBorder="1" applyAlignment="1">
      <alignment/>
    </xf>
    <xf numFmtId="43" fontId="7" fillId="0" borderId="0" xfId="42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2" fillId="0" borderId="18" xfId="42" applyNumberFormat="1" applyFont="1" applyFill="1" applyBorder="1" applyAlignment="1">
      <alignment/>
    </xf>
    <xf numFmtId="43" fontId="8" fillId="0" borderId="0" xfId="42" applyFont="1" applyFill="1" applyBorder="1" applyAlignment="1">
      <alignment/>
    </xf>
    <xf numFmtId="170" fontId="1" fillId="0" borderId="16" xfId="42" applyNumberFormat="1" applyFont="1" applyFill="1" applyBorder="1" applyAlignment="1">
      <alignment/>
    </xf>
    <xf numFmtId="170" fontId="1" fillId="0" borderId="0" xfId="42" applyNumberFormat="1" applyFont="1" applyFill="1" applyBorder="1" applyAlignment="1">
      <alignment/>
    </xf>
    <xf numFmtId="170" fontId="2" fillId="0" borderId="11" xfId="42" applyNumberFormat="1" applyFont="1" applyFill="1" applyBorder="1" applyAlignment="1">
      <alignment/>
    </xf>
    <xf numFmtId="170" fontId="2" fillId="0" borderId="17" xfId="42" applyNumberFormat="1" applyFont="1" applyFill="1" applyBorder="1" applyAlignment="1">
      <alignment/>
    </xf>
    <xf numFmtId="170" fontId="2" fillId="0" borderId="16" xfId="42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43" fontId="9" fillId="0" borderId="0" xfId="42" applyFont="1" applyFill="1" applyAlignment="1">
      <alignment horizontal="left"/>
    </xf>
    <xf numFmtId="170" fontId="10" fillId="0" borderId="0" xfId="42" applyNumberFormat="1" applyFont="1" applyFill="1" applyAlignment="1">
      <alignment/>
    </xf>
    <xf numFmtId="43" fontId="11" fillId="0" borderId="0" xfId="42" applyFont="1" applyFill="1" applyAlignment="1">
      <alignment horizontal="left"/>
    </xf>
    <xf numFmtId="43" fontId="11" fillId="0" borderId="0" xfId="42" applyFont="1" applyFill="1" applyAlignment="1">
      <alignment horizontal="left" vertical="center"/>
    </xf>
    <xf numFmtId="170" fontId="2" fillId="0" borderId="14" xfId="4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3" fontId="12" fillId="0" borderId="0" xfId="42" applyFont="1" applyFill="1" applyAlignment="1">
      <alignment horizontal="left"/>
    </xf>
    <xf numFmtId="43" fontId="9" fillId="0" borderId="0" xfId="42" applyFont="1" applyFill="1" applyAlignment="1">
      <alignment horizontal="left" vertical="center"/>
    </xf>
    <xf numFmtId="0" fontId="1" fillId="0" borderId="0" xfId="0" applyFont="1" applyFill="1" applyAlignment="1">
      <alignment/>
    </xf>
    <xf numFmtId="170" fontId="2" fillId="0" borderId="14" xfId="42" applyNumberFormat="1" applyFont="1" applyFill="1" applyBorder="1" applyAlignment="1">
      <alignment horizontal="right" vertical="center"/>
    </xf>
    <xf numFmtId="170" fontId="2" fillId="0" borderId="16" xfId="42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0" fontId="2" fillId="0" borderId="0" xfId="42" applyNumberFormat="1" applyFont="1" applyFill="1" applyAlignment="1">
      <alignment horizontal="justify" wrapText="1"/>
    </xf>
    <xf numFmtId="0" fontId="2" fillId="0" borderId="0" xfId="0" applyFont="1" applyFill="1" applyAlignment="1">
      <alignment horizontal="left" vertical="center"/>
    </xf>
    <xf numFmtId="170" fontId="2" fillId="0" borderId="14" xfId="42" applyNumberFormat="1" applyFont="1" applyFill="1" applyBorder="1" applyAlignment="1">
      <alignment horizontal="justify" vertical="top" wrapText="1"/>
    </xf>
    <xf numFmtId="170" fontId="2" fillId="0" borderId="16" xfId="42" applyNumberFormat="1" applyFont="1" applyFill="1" applyBorder="1" applyAlignment="1">
      <alignment vertical="center"/>
    </xf>
    <xf numFmtId="43" fontId="1" fillId="0" borderId="0" xfId="42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3" fontId="3" fillId="0" borderId="0" xfId="42" applyFont="1" applyAlignment="1">
      <alignment/>
    </xf>
    <xf numFmtId="43" fontId="2" fillId="0" borderId="0" xfId="42" applyFont="1" applyAlignment="1">
      <alignment/>
    </xf>
    <xf numFmtId="43" fontId="1" fillId="0" borderId="0" xfId="42" applyFont="1" applyBorder="1" applyAlignment="1">
      <alignment horizontal="center"/>
    </xf>
    <xf numFmtId="173" fontId="1" fillId="0" borderId="0" xfId="4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42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2" fillId="0" borderId="0" xfId="42" applyNumberFormat="1" applyFont="1" applyAlignment="1">
      <alignment/>
    </xf>
    <xf numFmtId="43" fontId="14" fillId="0" borderId="0" xfId="42" applyFont="1" applyAlignment="1">
      <alignment/>
    </xf>
    <xf numFmtId="43" fontId="1" fillId="0" borderId="0" xfId="42" applyFont="1" applyBorder="1" applyAlignment="1">
      <alignment vertical="center"/>
    </xf>
    <xf numFmtId="170" fontId="2" fillId="0" borderId="17" xfId="42" applyNumberFormat="1" applyFont="1" applyBorder="1" applyAlignment="1">
      <alignment vertical="center"/>
    </xf>
    <xf numFmtId="170" fontId="2" fillId="0" borderId="0" xfId="42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8" fontId="1" fillId="0" borderId="0" xfId="57" applyFont="1">
      <alignment/>
      <protection/>
    </xf>
    <xf numFmtId="174" fontId="2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43" fontId="13" fillId="0" borderId="0" xfId="42" applyFont="1" applyFill="1" applyAlignment="1">
      <alignment horizontal="center"/>
    </xf>
    <xf numFmtId="43" fontId="1" fillId="0" borderId="0" xfId="42" applyFont="1" applyFill="1" applyAlignment="1">
      <alignment horizontal="left"/>
    </xf>
    <xf numFmtId="43" fontId="3" fillId="0" borderId="0" xfId="42" applyFont="1" applyFill="1" applyAlignment="1">
      <alignment horizontal="left"/>
    </xf>
    <xf numFmtId="0" fontId="2" fillId="0" borderId="0" xfId="0" applyFont="1" applyFill="1" applyAlignment="1">
      <alignment horizontal="center"/>
    </xf>
    <xf numFmtId="170" fontId="1" fillId="0" borderId="0" xfId="42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DSBn-Accs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57421875" style="7" customWidth="1"/>
    <col min="2" max="2" width="12.8515625" style="2" customWidth="1"/>
    <col min="3" max="3" width="2.57421875" style="3" customWidth="1"/>
    <col min="4" max="4" width="12.8515625" style="2" customWidth="1"/>
    <col min="5" max="5" width="2.57421875" style="3" customWidth="1"/>
    <col min="6" max="6" width="12.8515625" style="2" customWidth="1"/>
    <col min="7" max="7" width="2.57421875" style="3" customWidth="1"/>
    <col min="8" max="8" width="12.8515625" style="2" customWidth="1"/>
    <col min="9" max="16384" width="9.140625" style="2" customWidth="1"/>
  </cols>
  <sheetData>
    <row r="1" spans="1:8" ht="12.75">
      <c r="A1" s="1" t="s">
        <v>0</v>
      </c>
      <c r="H1" s="4"/>
    </row>
    <row r="2" ht="12.75">
      <c r="A2" s="1" t="s">
        <v>1</v>
      </c>
    </row>
    <row r="3" ht="21" customHeight="1">
      <c r="A3" s="6" t="s">
        <v>2</v>
      </c>
    </row>
    <row r="4" ht="15" customHeight="1">
      <c r="A4" s="6" t="s">
        <v>116</v>
      </c>
    </row>
    <row r="5" ht="12" customHeight="1"/>
    <row r="6" spans="1:8" s="11" customFormat="1" ht="37.5" customHeight="1">
      <c r="A6" s="8"/>
      <c r="B6" s="9" t="s">
        <v>104</v>
      </c>
      <c r="C6" s="10"/>
      <c r="D6" s="9" t="s">
        <v>96</v>
      </c>
      <c r="E6" s="10"/>
      <c r="F6" s="9" t="s">
        <v>104</v>
      </c>
      <c r="G6" s="10"/>
      <c r="H6" s="9" t="s">
        <v>96</v>
      </c>
    </row>
    <row r="7" spans="1:8" s="16" customFormat="1" ht="15.75" customHeight="1">
      <c r="A7" s="13"/>
      <c r="B7" s="14"/>
      <c r="C7" s="15"/>
      <c r="D7" s="14"/>
      <c r="E7" s="15"/>
      <c r="F7" s="14"/>
      <c r="G7" s="15"/>
      <c r="H7" s="14"/>
    </row>
    <row r="8" spans="1:8" s="16" customFormat="1" ht="15" customHeight="1">
      <c r="A8" s="13"/>
      <c r="B8" s="17"/>
      <c r="C8" s="18" t="s">
        <v>3</v>
      </c>
      <c r="D8" s="19"/>
      <c r="E8" s="15"/>
      <c r="F8" s="17"/>
      <c r="G8" s="18" t="s">
        <v>4</v>
      </c>
      <c r="H8" s="19"/>
    </row>
    <row r="9" spans="1:8" s="25" customFormat="1" ht="58.5" customHeight="1">
      <c r="A9" s="20"/>
      <c r="B9" s="21" t="s">
        <v>113</v>
      </c>
      <c r="C9" s="22"/>
      <c r="D9" s="23" t="s">
        <v>114</v>
      </c>
      <c r="E9" s="24"/>
      <c r="F9" s="21" t="s">
        <v>115</v>
      </c>
      <c r="G9" s="22"/>
      <c r="H9" s="23" t="s">
        <v>114</v>
      </c>
    </row>
    <row r="10" spans="2:8" ht="15" customHeight="1">
      <c r="B10" s="26"/>
      <c r="C10" s="27"/>
      <c r="D10" s="26"/>
      <c r="E10" s="27"/>
      <c r="F10" s="26"/>
      <c r="G10" s="27"/>
      <c r="H10" s="26"/>
    </row>
    <row r="11" spans="2:8" ht="15" customHeight="1">
      <c r="B11" s="28" t="s">
        <v>5</v>
      </c>
      <c r="C11" s="29"/>
      <c r="D11" s="28" t="s">
        <v>5</v>
      </c>
      <c r="E11" s="29"/>
      <c r="F11" s="28" t="s">
        <v>5</v>
      </c>
      <c r="G11" s="29"/>
      <c r="H11" s="28" t="s">
        <v>5</v>
      </c>
    </row>
    <row r="12" ht="15" customHeight="1"/>
    <row r="13" spans="1:8" s="11" customFormat="1" ht="13.5" customHeight="1" thickBot="1">
      <c r="A13" s="8" t="s">
        <v>6</v>
      </c>
      <c r="B13" s="30">
        <v>74658</v>
      </c>
      <c r="C13" s="31"/>
      <c r="D13" s="30">
        <v>87065</v>
      </c>
      <c r="E13" s="31"/>
      <c r="F13" s="30">
        <v>151190</v>
      </c>
      <c r="G13" s="31"/>
      <c r="H13" s="30">
        <v>180815</v>
      </c>
    </row>
    <row r="14" spans="1:8" s="11" customFormat="1" ht="13.5" customHeight="1" thickTop="1">
      <c r="A14" s="8"/>
      <c r="B14" s="12"/>
      <c r="C14" s="31"/>
      <c r="D14" s="12"/>
      <c r="E14" s="31"/>
      <c r="F14" s="12"/>
      <c r="G14" s="31"/>
      <c r="H14" s="12"/>
    </row>
    <row r="15" spans="1:8" s="11" customFormat="1" ht="13.5" customHeight="1">
      <c r="A15" s="8" t="s">
        <v>7</v>
      </c>
      <c r="B15" s="12">
        <v>4854</v>
      </c>
      <c r="C15" s="31"/>
      <c r="D15" s="12">
        <v>5072</v>
      </c>
      <c r="E15" s="31"/>
      <c r="F15" s="12">
        <f>F21-F19-F17</f>
        <v>10730</v>
      </c>
      <c r="G15" s="31"/>
      <c r="H15" s="12">
        <v>11197</v>
      </c>
    </row>
    <row r="16" spans="1:8" s="11" customFormat="1" ht="13.5" customHeight="1">
      <c r="A16" s="8"/>
      <c r="B16" s="12"/>
      <c r="C16" s="31"/>
      <c r="D16" s="12"/>
      <c r="E16" s="31"/>
      <c r="F16" s="12"/>
      <c r="G16" s="31"/>
      <c r="H16" s="12"/>
    </row>
    <row r="17" spans="1:8" s="11" customFormat="1" ht="13.5" customHeight="1">
      <c r="A17" s="8" t="s">
        <v>8</v>
      </c>
      <c r="B17" s="12">
        <v>-292</v>
      </c>
      <c r="C17" s="31"/>
      <c r="D17" s="12">
        <v>-816</v>
      </c>
      <c r="E17" s="31"/>
      <c r="F17" s="12">
        <v>-798</v>
      </c>
      <c r="G17" s="31"/>
      <c r="H17" s="12">
        <v>-1619</v>
      </c>
    </row>
    <row r="18" spans="1:8" s="11" customFormat="1" ht="13.5" customHeight="1">
      <c r="A18" s="8"/>
      <c r="B18" s="12"/>
      <c r="C18" s="31"/>
      <c r="D18" s="12"/>
      <c r="E18" s="31"/>
      <c r="F18" s="12"/>
      <c r="G18" s="31"/>
      <c r="H18" s="12"/>
    </row>
    <row r="19" spans="1:8" s="33" customFormat="1" ht="13.5" customHeight="1">
      <c r="A19" s="32" t="s">
        <v>9</v>
      </c>
      <c r="B19" s="12">
        <v>55</v>
      </c>
      <c r="C19" s="31"/>
      <c r="D19" s="12">
        <v>66</v>
      </c>
      <c r="E19" s="31"/>
      <c r="F19" s="12">
        <v>85</v>
      </c>
      <c r="G19" s="31"/>
      <c r="H19" s="12">
        <v>123</v>
      </c>
    </row>
    <row r="20" spans="1:8" s="33" customFormat="1" ht="13.5" customHeight="1">
      <c r="A20" s="32"/>
      <c r="B20" s="34"/>
      <c r="C20" s="31"/>
      <c r="D20" s="34"/>
      <c r="E20" s="31"/>
      <c r="F20" s="34"/>
      <c r="G20" s="31"/>
      <c r="H20" s="34"/>
    </row>
    <row r="21" spans="1:8" s="11" customFormat="1" ht="13.5" customHeight="1">
      <c r="A21" s="8" t="s">
        <v>10</v>
      </c>
      <c r="B21" s="12">
        <f>SUM(B15:B19)</f>
        <v>4617</v>
      </c>
      <c r="C21" s="31"/>
      <c r="D21" s="12">
        <f>SUM(D15:D19)</f>
        <v>4322</v>
      </c>
      <c r="E21" s="31"/>
      <c r="F21" s="12">
        <v>10017</v>
      </c>
      <c r="G21" s="31"/>
      <c r="H21" s="12">
        <f>SUM(H15:H20)</f>
        <v>9701</v>
      </c>
    </row>
    <row r="22" spans="1:8" s="11" customFormat="1" ht="13.5" customHeight="1">
      <c r="A22" s="8"/>
      <c r="B22" s="35"/>
      <c r="C22" s="31"/>
      <c r="D22" s="35"/>
      <c r="E22" s="31"/>
      <c r="F22" s="35"/>
      <c r="G22" s="31"/>
      <c r="H22" s="35"/>
    </row>
    <row r="23" spans="1:8" s="33" customFormat="1" ht="13.5" customHeight="1">
      <c r="A23" s="32" t="s">
        <v>11</v>
      </c>
      <c r="B23" s="12">
        <v>-1304</v>
      </c>
      <c r="C23" s="31"/>
      <c r="D23" s="12">
        <v>-998</v>
      </c>
      <c r="E23" s="31"/>
      <c r="F23" s="12">
        <v>-2512</v>
      </c>
      <c r="G23" s="31"/>
      <c r="H23" s="12">
        <v>-2166</v>
      </c>
    </row>
    <row r="24" spans="1:8" s="33" customFormat="1" ht="13.5" customHeight="1">
      <c r="A24" s="32"/>
      <c r="B24" s="34"/>
      <c r="C24" s="31"/>
      <c r="D24" s="34"/>
      <c r="E24" s="31"/>
      <c r="F24" s="34"/>
      <c r="G24" s="31"/>
      <c r="H24" s="34"/>
    </row>
    <row r="25" spans="1:8" s="33" customFormat="1" ht="13.5" customHeight="1" thickBot="1">
      <c r="A25" s="32" t="s">
        <v>12</v>
      </c>
      <c r="B25" s="30">
        <f>SUM(B21:B23)</f>
        <v>3313</v>
      </c>
      <c r="C25" s="31"/>
      <c r="D25" s="30">
        <f>SUM(D21:D23)</f>
        <v>3324</v>
      </c>
      <c r="E25" s="31"/>
      <c r="F25" s="30">
        <f>SUM(F21:F23)</f>
        <v>7505</v>
      </c>
      <c r="G25" s="31"/>
      <c r="H25" s="30">
        <f>SUM(H21:H23)</f>
        <v>7535</v>
      </c>
    </row>
    <row r="26" spans="1:8" s="33" customFormat="1" ht="13.5" customHeight="1" thickTop="1">
      <c r="A26" s="32"/>
      <c r="B26" s="12"/>
      <c r="C26" s="31"/>
      <c r="D26" s="12"/>
      <c r="E26" s="31"/>
      <c r="F26" s="12"/>
      <c r="G26" s="31"/>
      <c r="H26" s="12"/>
    </row>
    <row r="27" spans="1:8" s="33" customFormat="1" ht="13.5" customHeight="1">
      <c r="A27" s="32" t="s">
        <v>13</v>
      </c>
      <c r="B27" s="12"/>
      <c r="C27" s="31"/>
      <c r="D27" s="12"/>
      <c r="E27" s="31"/>
      <c r="F27" s="12"/>
      <c r="G27" s="31"/>
      <c r="H27" s="12"/>
    </row>
    <row r="28" spans="1:8" s="33" customFormat="1" ht="16.5" customHeight="1">
      <c r="A28" s="32" t="s">
        <v>14</v>
      </c>
      <c r="B28" s="12">
        <f>B30-B29</f>
        <v>3222</v>
      </c>
      <c r="C28" s="31"/>
      <c r="D28" s="12">
        <v>3279</v>
      </c>
      <c r="E28" s="31"/>
      <c r="F28" s="12">
        <f>F30-F29</f>
        <v>7337</v>
      </c>
      <c r="G28" s="31"/>
      <c r="H28" s="12">
        <v>7412</v>
      </c>
    </row>
    <row r="29" spans="1:8" s="39" customFormat="1" ht="13.5" customHeight="1">
      <c r="A29" s="36" t="s">
        <v>15</v>
      </c>
      <c r="B29" s="37">
        <v>91</v>
      </c>
      <c r="C29" s="38"/>
      <c r="D29" s="37">
        <v>45</v>
      </c>
      <c r="E29" s="38"/>
      <c r="F29" s="37">
        <v>168</v>
      </c>
      <c r="G29" s="38"/>
      <c r="H29" s="37">
        <v>123</v>
      </c>
    </row>
    <row r="30" spans="1:8" s="33" customFormat="1" ht="19.5" customHeight="1" thickBot="1">
      <c r="A30" s="32"/>
      <c r="B30" s="40">
        <f>B25</f>
        <v>3313</v>
      </c>
      <c r="C30" s="31"/>
      <c r="D30" s="40">
        <f>SUM(D28:D29)</f>
        <v>3324</v>
      </c>
      <c r="E30" s="31"/>
      <c r="F30" s="40">
        <f>F25</f>
        <v>7505</v>
      </c>
      <c r="G30" s="31"/>
      <c r="H30" s="40">
        <f>H25</f>
        <v>7535</v>
      </c>
    </row>
    <row r="31" spans="1:8" s="33" customFormat="1" ht="27.75" customHeight="1" thickTop="1">
      <c r="A31" s="8" t="s">
        <v>16</v>
      </c>
      <c r="B31" s="12"/>
      <c r="C31" s="31"/>
      <c r="D31" s="12"/>
      <c r="E31" s="31"/>
      <c r="F31" s="12"/>
      <c r="G31" s="31"/>
      <c r="H31" s="12"/>
    </row>
    <row r="32" spans="1:8" s="33" customFormat="1" ht="16.5" customHeight="1">
      <c r="A32" s="8" t="s">
        <v>17</v>
      </c>
      <c r="B32" s="41">
        <v>2.59</v>
      </c>
      <c r="C32" s="32"/>
      <c r="D32" s="41">
        <v>2.64</v>
      </c>
      <c r="E32" s="32"/>
      <c r="F32" s="41">
        <v>5.92</v>
      </c>
      <c r="G32" s="32"/>
      <c r="H32" s="41">
        <v>5.98</v>
      </c>
    </row>
    <row r="33" spans="1:8" s="11" customFormat="1" ht="13.5" customHeight="1">
      <c r="A33" s="8" t="s">
        <v>18</v>
      </c>
      <c r="B33" s="42">
        <v>0</v>
      </c>
      <c r="C33" s="32"/>
      <c r="D33" s="42">
        <v>0</v>
      </c>
      <c r="E33" s="32"/>
      <c r="F33" s="42">
        <v>0</v>
      </c>
      <c r="G33" s="32"/>
      <c r="H33" s="42">
        <v>5.94</v>
      </c>
    </row>
    <row r="34" spans="1:2" s="11" customFormat="1" ht="15" customHeight="1">
      <c r="A34" s="2"/>
      <c r="B34" s="43"/>
    </row>
    <row r="35" ht="12.75" customHeight="1"/>
    <row r="36" ht="12.75" customHeight="1"/>
    <row r="37" ht="84.75" customHeight="1"/>
    <row r="38" spans="1:7" ht="12.75" customHeight="1">
      <c r="A38" s="1" t="s">
        <v>19</v>
      </c>
      <c r="C38" s="2"/>
      <c r="E38" s="2"/>
      <c r="G38" s="2"/>
    </row>
    <row r="39" spans="1:7" ht="12.75" customHeight="1">
      <c r="A39" s="1" t="s">
        <v>105</v>
      </c>
      <c r="C39" s="2"/>
      <c r="E39" s="2"/>
      <c r="G39" s="2"/>
    </row>
    <row r="40" ht="12.75" customHeight="1">
      <c r="A40" s="1" t="s">
        <v>20</v>
      </c>
    </row>
    <row r="41" ht="12.75" customHeight="1">
      <c r="A41" s="1"/>
    </row>
  </sheetData>
  <sheetProtection/>
  <printOptions/>
  <pageMargins left="1" right="0" top="0.5" bottom="0.25" header="0" footer="0"/>
  <pageSetup horizontalDpi="600" verticalDpi="600" orientation="portrait" scale="95" r:id="rId1"/>
  <headerFooter alignWithMargins="0">
    <oddFooter>&amp;C&amp;"Times New Roman,Regular"&amp;9Page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9.140625" defaultRowHeight="12.75"/>
  <cols>
    <col min="1" max="1" width="34.8515625" style="7" customWidth="1"/>
    <col min="2" max="2" width="8.28125" style="7" customWidth="1"/>
    <col min="3" max="3" width="13.421875" style="44" customWidth="1"/>
    <col min="4" max="4" width="6.421875" style="44" customWidth="1"/>
    <col min="5" max="5" width="13.421875" style="44" customWidth="1"/>
    <col min="6" max="6" width="1.421875" style="2" customWidth="1"/>
    <col min="7" max="7" width="24.8515625" style="3" customWidth="1"/>
    <col min="8" max="8" width="2.57421875" style="3" customWidth="1"/>
    <col min="9" max="16384" width="9.140625" style="2" customWidth="1"/>
  </cols>
  <sheetData>
    <row r="1" spans="1:2" ht="12.75" customHeight="1">
      <c r="A1" s="1" t="s">
        <v>0</v>
      </c>
      <c r="B1" s="1"/>
    </row>
    <row r="2" spans="1:2" ht="12.75" customHeight="1">
      <c r="A2" s="1" t="s">
        <v>1</v>
      </c>
      <c r="B2" s="1"/>
    </row>
    <row r="3" spans="1:2" ht="12.75" customHeight="1">
      <c r="A3" s="6" t="s">
        <v>21</v>
      </c>
      <c r="B3" s="6"/>
    </row>
    <row r="4" spans="1:8" ht="12.75" customHeight="1">
      <c r="A4" s="6" t="s">
        <v>117</v>
      </c>
      <c r="B4" s="6"/>
      <c r="H4" s="45"/>
    </row>
    <row r="5" spans="1:8" ht="20.25" customHeight="1">
      <c r="A5" s="6"/>
      <c r="B5" s="6"/>
      <c r="E5" s="46"/>
      <c r="H5" s="45"/>
    </row>
    <row r="6" spans="3:8" ht="12" customHeight="1">
      <c r="C6" s="46" t="s">
        <v>22</v>
      </c>
      <c r="D6" s="46"/>
      <c r="E6" s="46" t="s">
        <v>22</v>
      </c>
      <c r="H6" s="45"/>
    </row>
    <row r="7" spans="1:8" ht="12" customHeight="1">
      <c r="A7" s="7" t="s">
        <v>23</v>
      </c>
      <c r="C7" s="47" t="s">
        <v>122</v>
      </c>
      <c r="D7" s="46"/>
      <c r="E7" s="47" t="s">
        <v>106</v>
      </c>
      <c r="G7" s="48"/>
      <c r="H7" s="45"/>
    </row>
    <row r="8" spans="3:5" ht="12" customHeight="1">
      <c r="C8" s="46" t="s">
        <v>5</v>
      </c>
      <c r="D8" s="46"/>
      <c r="E8" s="46" t="s">
        <v>5</v>
      </c>
    </row>
    <row r="9" spans="1:5" ht="12.75" customHeight="1">
      <c r="A9" s="49" t="s">
        <v>24</v>
      </c>
      <c r="B9" s="1"/>
      <c r="C9" s="46"/>
      <c r="D9" s="46"/>
      <c r="E9" s="46"/>
    </row>
    <row r="10" spans="1:2" ht="15.75" customHeight="1">
      <c r="A10" s="50" t="s">
        <v>25</v>
      </c>
      <c r="B10" s="50"/>
    </row>
    <row r="11" spans="1:7" ht="12.75" customHeight="1">
      <c r="A11" s="51" t="s">
        <v>26</v>
      </c>
      <c r="B11" s="51"/>
      <c r="C11" s="44">
        <v>46852</v>
      </c>
      <c r="E11" s="44">
        <v>46526</v>
      </c>
      <c r="G11" s="52"/>
    </row>
    <row r="12" spans="1:7" ht="12.75" customHeight="1">
      <c r="A12" s="51" t="s">
        <v>97</v>
      </c>
      <c r="B12" s="51"/>
      <c r="C12" s="44">
        <v>6190</v>
      </c>
      <c r="E12" s="44">
        <v>6115</v>
      </c>
      <c r="G12" s="52"/>
    </row>
    <row r="13" spans="1:7" ht="12.75" customHeight="1">
      <c r="A13" s="51" t="s">
        <v>27</v>
      </c>
      <c r="B13" s="51"/>
      <c r="C13" s="44">
        <v>837</v>
      </c>
      <c r="E13" s="44">
        <v>837</v>
      </c>
      <c r="G13" s="52"/>
    </row>
    <row r="14" spans="1:7" ht="12.75" customHeight="1">
      <c r="A14" s="51"/>
      <c r="B14" s="51"/>
      <c r="C14" s="53">
        <f>SUM(C11:C13)</f>
        <v>53879</v>
      </c>
      <c r="E14" s="53">
        <f>SUM(E11:E13)</f>
        <v>53478</v>
      </c>
      <c r="G14" s="52"/>
    </row>
    <row r="15" spans="1:7" ht="12.75" customHeight="1">
      <c r="A15" s="50" t="s">
        <v>28</v>
      </c>
      <c r="B15" s="50"/>
      <c r="G15" s="52"/>
    </row>
    <row r="16" spans="1:8" ht="12.75" customHeight="1">
      <c r="A16" s="51" t="s">
        <v>29</v>
      </c>
      <c r="B16" s="51"/>
      <c r="C16" s="44">
        <v>55237</v>
      </c>
      <c r="E16" s="44">
        <v>49017</v>
      </c>
      <c r="G16" s="52"/>
      <c r="H16" s="108"/>
    </row>
    <row r="17" spans="1:8" ht="12.75" customHeight="1">
      <c r="A17" s="51" t="s">
        <v>30</v>
      </c>
      <c r="B17" s="51"/>
      <c r="C17" s="44">
        <v>61843</v>
      </c>
      <c r="E17" s="44">
        <v>66132</v>
      </c>
      <c r="G17" s="52"/>
      <c r="H17" s="108"/>
    </row>
    <row r="18" spans="1:7" ht="12.75" customHeight="1">
      <c r="A18" s="51" t="s">
        <v>31</v>
      </c>
      <c r="B18" s="51"/>
      <c r="C18" s="44">
        <v>1211</v>
      </c>
      <c r="E18" s="44">
        <v>1271</v>
      </c>
      <c r="G18" s="52"/>
    </row>
    <row r="19" spans="1:7" ht="12.75" customHeight="1">
      <c r="A19" s="51" t="s">
        <v>32</v>
      </c>
      <c r="B19" s="51"/>
      <c r="C19" s="44">
        <v>14438</v>
      </c>
      <c r="E19" s="44">
        <v>11103</v>
      </c>
      <c r="G19" s="52"/>
    </row>
    <row r="20" spans="1:7" ht="12.75" customHeight="1">
      <c r="A20" s="51"/>
      <c r="B20" s="51"/>
      <c r="C20" s="53">
        <f>SUM(C16:C19)</f>
        <v>132729</v>
      </c>
      <c r="E20" s="53">
        <f>SUM(E16:E19)</f>
        <v>127523</v>
      </c>
      <c r="G20" s="52"/>
    </row>
    <row r="21" spans="1:7" ht="12.75" customHeight="1">
      <c r="A21" s="51"/>
      <c r="B21" s="51"/>
      <c r="F21" s="3"/>
      <c r="G21" s="52"/>
    </row>
    <row r="22" spans="1:7" ht="12.75" customHeight="1" thickBot="1">
      <c r="A22" s="54" t="s">
        <v>33</v>
      </c>
      <c r="B22" s="54"/>
      <c r="C22" s="55">
        <f>C14+C20</f>
        <v>186608</v>
      </c>
      <c r="E22" s="55">
        <f>E14+E20</f>
        <v>181001</v>
      </c>
      <c r="G22" s="52"/>
    </row>
    <row r="23" spans="1:7" ht="24" customHeight="1" thickTop="1">
      <c r="A23" s="54"/>
      <c r="B23" s="54"/>
      <c r="C23" s="56"/>
      <c r="E23" s="56"/>
      <c r="G23" s="52"/>
    </row>
    <row r="24" spans="1:7" ht="12.75" customHeight="1">
      <c r="A24" s="49" t="s">
        <v>34</v>
      </c>
      <c r="B24" s="1"/>
      <c r="C24" s="46"/>
      <c r="D24" s="46"/>
      <c r="E24" s="46"/>
      <c r="G24" s="52"/>
    </row>
    <row r="25" spans="1:7" ht="18.75" customHeight="1">
      <c r="A25" s="50" t="s">
        <v>35</v>
      </c>
      <c r="B25" s="50"/>
      <c r="G25" s="52"/>
    </row>
    <row r="26" spans="1:8" ht="12.75" customHeight="1">
      <c r="A26" s="51" t="s">
        <v>98</v>
      </c>
      <c r="B26" s="51"/>
      <c r="C26" s="44">
        <v>62002</v>
      </c>
      <c r="E26" s="44">
        <v>62002</v>
      </c>
      <c r="G26" s="52"/>
      <c r="H26" s="107"/>
    </row>
    <row r="27" spans="1:8" ht="12.75" customHeight="1">
      <c r="A27" s="51" t="s">
        <v>99</v>
      </c>
      <c r="B27" s="51"/>
      <c r="C27" s="44">
        <v>-914</v>
      </c>
      <c r="E27" s="44">
        <v>-914</v>
      </c>
      <c r="G27" s="52"/>
      <c r="H27" s="107"/>
    </row>
    <row r="28" spans="1:7" ht="12.75" customHeight="1">
      <c r="A28" s="51" t="s">
        <v>36</v>
      </c>
      <c r="B28" s="51"/>
      <c r="C28" s="44">
        <v>195</v>
      </c>
      <c r="E28" s="44">
        <v>195</v>
      </c>
      <c r="G28" s="52"/>
    </row>
    <row r="29" spans="1:7" ht="12.75" customHeight="1">
      <c r="A29" s="51" t="s">
        <v>37</v>
      </c>
      <c r="B29" s="51"/>
      <c r="C29" s="44">
        <v>7524</v>
      </c>
      <c r="E29" s="44">
        <v>7275</v>
      </c>
      <c r="G29" s="52"/>
    </row>
    <row r="30" spans="1:7" ht="12.75" customHeight="1">
      <c r="A30" s="51" t="s">
        <v>38</v>
      </c>
      <c r="B30" s="51"/>
      <c r="C30" s="44">
        <v>40578</v>
      </c>
      <c r="E30" s="44">
        <v>40113</v>
      </c>
      <c r="G30" s="52"/>
    </row>
    <row r="31" spans="1:7" ht="12.75" customHeight="1">
      <c r="A31" s="51"/>
      <c r="B31" s="51"/>
      <c r="C31" s="57">
        <f>SUM(C26:C30)</f>
        <v>109385</v>
      </c>
      <c r="E31" s="57">
        <f>SUM(E26:E30)</f>
        <v>108671</v>
      </c>
      <c r="G31" s="52"/>
    </row>
    <row r="32" spans="1:7" ht="12.75" customHeight="1">
      <c r="A32" s="54" t="s">
        <v>39</v>
      </c>
      <c r="B32" s="54"/>
      <c r="C32" s="44">
        <v>1329</v>
      </c>
      <c r="E32" s="44">
        <v>1238</v>
      </c>
      <c r="F32" s="3"/>
      <c r="G32" s="52"/>
    </row>
    <row r="33" spans="1:7" ht="4.5" customHeight="1">
      <c r="A33" s="51"/>
      <c r="B33" s="51"/>
      <c r="G33" s="52"/>
    </row>
    <row r="34" spans="1:7" ht="12.75" customHeight="1" thickBot="1">
      <c r="A34" s="54" t="s">
        <v>40</v>
      </c>
      <c r="B34" s="54"/>
      <c r="C34" s="58">
        <f>SUM(C31:C32)</f>
        <v>110714</v>
      </c>
      <c r="E34" s="58">
        <f>SUM(E31:E32)</f>
        <v>109909</v>
      </c>
      <c r="G34" s="52"/>
    </row>
    <row r="35" spans="1:7" ht="12.75" customHeight="1" thickTop="1">
      <c r="A35" s="51"/>
      <c r="B35" s="51"/>
      <c r="G35" s="52"/>
    </row>
    <row r="36" spans="1:7" ht="12.75" customHeight="1">
      <c r="A36" s="50" t="s">
        <v>41</v>
      </c>
      <c r="B36" s="50"/>
      <c r="G36" s="52"/>
    </row>
    <row r="37" spans="1:7" ht="12.75" customHeight="1">
      <c r="A37" s="51" t="s">
        <v>42</v>
      </c>
      <c r="B37" s="51"/>
      <c r="C37" s="44">
        <v>240</v>
      </c>
      <c r="E37" s="44">
        <v>111</v>
      </c>
      <c r="G37" s="52"/>
    </row>
    <row r="38" spans="1:7" ht="12.75" customHeight="1">
      <c r="A38" s="51" t="s">
        <v>43</v>
      </c>
      <c r="B38" s="51"/>
      <c r="C38" s="44">
        <v>21</v>
      </c>
      <c r="E38" s="44">
        <v>29</v>
      </c>
      <c r="G38" s="52"/>
    </row>
    <row r="39" spans="1:7" ht="12.75" customHeight="1">
      <c r="A39" s="51" t="s">
        <v>44</v>
      </c>
      <c r="B39" s="51"/>
      <c r="C39" s="44">
        <v>4901</v>
      </c>
      <c r="E39" s="44">
        <v>4820</v>
      </c>
      <c r="G39" s="52"/>
    </row>
    <row r="40" spans="1:7" ht="12.75" customHeight="1">
      <c r="A40" s="51" t="s">
        <v>45</v>
      </c>
      <c r="B40" s="51"/>
      <c r="C40" s="44">
        <v>2195</v>
      </c>
      <c r="E40" s="44">
        <v>2195</v>
      </c>
      <c r="G40" s="52"/>
    </row>
    <row r="41" spans="1:7" ht="12.75" customHeight="1">
      <c r="A41" s="51"/>
      <c r="B41" s="51"/>
      <c r="C41" s="53">
        <f>SUM(C37:C40)</f>
        <v>7357</v>
      </c>
      <c r="E41" s="53">
        <f>SUM(E37:E40)</f>
        <v>7155</v>
      </c>
      <c r="G41" s="52"/>
    </row>
    <row r="42" spans="1:7" ht="12.75" customHeight="1">
      <c r="A42" s="50" t="s">
        <v>46</v>
      </c>
      <c r="B42" s="50"/>
      <c r="G42" s="52"/>
    </row>
    <row r="43" spans="1:7" ht="12.75" customHeight="1">
      <c r="A43" s="51" t="s">
        <v>47</v>
      </c>
      <c r="B43" s="51"/>
      <c r="C43" s="44">
        <v>19102</v>
      </c>
      <c r="E43" s="44">
        <v>17701</v>
      </c>
      <c r="G43" s="52"/>
    </row>
    <row r="44" spans="1:7" ht="12.75" customHeight="1">
      <c r="A44" s="51" t="s">
        <v>48</v>
      </c>
      <c r="B44" s="51"/>
      <c r="C44" s="44">
        <v>4473</v>
      </c>
      <c r="E44" s="44">
        <v>4274</v>
      </c>
      <c r="G44" s="52"/>
    </row>
    <row r="45" spans="1:7" ht="12.75" customHeight="1">
      <c r="A45" s="51" t="s">
        <v>49</v>
      </c>
      <c r="B45" s="51"/>
      <c r="C45" s="44">
        <v>206</v>
      </c>
      <c r="E45" s="44">
        <v>105</v>
      </c>
      <c r="G45" s="52"/>
    </row>
    <row r="46" spans="1:7" ht="12.75" customHeight="1">
      <c r="A46" s="51" t="s">
        <v>43</v>
      </c>
      <c r="B46" s="51"/>
      <c r="C46" s="44">
        <v>33</v>
      </c>
      <c r="E46" s="44">
        <v>33</v>
      </c>
      <c r="G46" s="52"/>
    </row>
    <row r="47" spans="1:7" ht="12.75" customHeight="1">
      <c r="A47" s="51" t="s">
        <v>44</v>
      </c>
      <c r="B47" s="51"/>
      <c r="C47" s="44">
        <v>41983</v>
      </c>
      <c r="E47" s="44">
        <v>39849</v>
      </c>
      <c r="G47" s="52"/>
    </row>
    <row r="48" spans="1:7" ht="12.75" customHeight="1">
      <c r="A48" s="51" t="s">
        <v>50</v>
      </c>
      <c r="B48" s="51"/>
      <c r="C48" s="44">
        <v>2740</v>
      </c>
      <c r="E48" s="44">
        <v>1975</v>
      </c>
      <c r="G48" s="52"/>
    </row>
    <row r="49" spans="1:7" ht="12.75" customHeight="1">
      <c r="A49" s="54"/>
      <c r="B49" s="54"/>
      <c r="C49" s="53">
        <f>SUM(C43:C48)</f>
        <v>68537</v>
      </c>
      <c r="E49" s="53">
        <f>SUM(E43:E48)</f>
        <v>63937</v>
      </c>
      <c r="G49" s="52"/>
    </row>
    <row r="50" spans="1:7" ht="12.75" customHeight="1">
      <c r="A50" s="2"/>
      <c r="B50" s="2"/>
      <c r="G50" s="52"/>
    </row>
    <row r="51" spans="1:7" ht="12.75" customHeight="1" thickBot="1">
      <c r="A51" s="54" t="s">
        <v>51</v>
      </c>
      <c r="B51" s="54"/>
      <c r="C51" s="59">
        <f>C41+C49</f>
        <v>75894</v>
      </c>
      <c r="E51" s="59">
        <f>E41+E49</f>
        <v>71092</v>
      </c>
      <c r="G51" s="52"/>
    </row>
    <row r="52" spans="1:7" ht="12.75" customHeight="1" thickTop="1">
      <c r="A52" s="51"/>
      <c r="B52" s="51"/>
      <c r="G52" s="52"/>
    </row>
    <row r="53" spans="1:7" ht="12.75" customHeight="1" thickBot="1">
      <c r="A53" s="54" t="s">
        <v>52</v>
      </c>
      <c r="B53" s="51"/>
      <c r="C53" s="55">
        <f>C34+C51</f>
        <v>186608</v>
      </c>
      <c r="D53" s="56"/>
      <c r="E53" s="55">
        <f>E34+E51</f>
        <v>181001</v>
      </c>
      <c r="G53" s="52"/>
    </row>
    <row r="54" ht="12.75" customHeight="1" thickTop="1">
      <c r="G54" s="52"/>
    </row>
    <row r="55" spans="1:7" ht="12.75" customHeight="1">
      <c r="A55" s="7" t="s">
        <v>53</v>
      </c>
      <c r="C55" s="60">
        <f>(C53-C32-C51)/(C26/0.5)</f>
        <v>0.8821086416567208</v>
      </c>
      <c r="D55" s="60"/>
      <c r="E55" s="60">
        <f>(E53-E32-E51)/(E26/0.5)</f>
        <v>0.8763507628786168</v>
      </c>
      <c r="G55" s="61"/>
    </row>
    <row r="56" ht="18" customHeight="1"/>
    <row r="57" spans="1:2" ht="12.75" customHeight="1">
      <c r="A57" s="1" t="s">
        <v>54</v>
      </c>
      <c r="B57" s="1"/>
    </row>
    <row r="58" spans="1:2" ht="12.75" customHeight="1">
      <c r="A58" s="1" t="s">
        <v>107</v>
      </c>
      <c r="B58" s="1"/>
    </row>
    <row r="59" spans="1:2" ht="12.75" customHeight="1">
      <c r="A59" s="1"/>
      <c r="B59" s="1"/>
    </row>
  </sheetData>
  <sheetProtection/>
  <printOptions/>
  <pageMargins left="0.8" right="0" top="0.5" bottom="0" header="0.5" footer="0"/>
  <pageSetup horizontalDpi="600" verticalDpi="600" orientation="portrait" scale="93" r:id="rId1"/>
  <headerFooter alignWithMargins="0">
    <oddFooter>&amp;C&amp;"Times New Roman,Regular"&amp;9Page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6.5" customHeight="1"/>
  <cols>
    <col min="1" max="1" width="24.421875" style="86" customWidth="1"/>
    <col min="2" max="2" width="8.00390625" style="83" customWidth="1"/>
    <col min="3" max="3" width="1.421875" style="83" customWidth="1"/>
    <col min="4" max="4" width="8.00390625" style="83" customWidth="1"/>
    <col min="5" max="5" width="1.421875" style="83" customWidth="1"/>
    <col min="6" max="6" width="8.00390625" style="83" customWidth="1"/>
    <col min="7" max="7" width="1.421875" style="83" customWidth="1"/>
    <col min="8" max="8" width="8.00390625" style="83" customWidth="1"/>
    <col min="9" max="9" width="1.421875" style="83" customWidth="1"/>
    <col min="10" max="10" width="8.00390625" style="83" customWidth="1"/>
    <col min="11" max="11" width="1.421875" style="83" customWidth="1"/>
    <col min="12" max="12" width="8.00390625" style="83" customWidth="1"/>
    <col min="13" max="13" width="1.421875" style="83" customWidth="1"/>
    <col min="14" max="14" width="8.00390625" style="83" customWidth="1"/>
    <col min="15" max="15" width="1.421875" style="83" customWidth="1"/>
    <col min="16" max="16" width="8.00390625" style="83" customWidth="1"/>
    <col min="17" max="16384" width="9.140625" style="83" customWidth="1"/>
  </cols>
  <sheetData>
    <row r="1" spans="1:16" ht="16.5" customHeight="1">
      <c r="A1" s="82" t="s">
        <v>0</v>
      </c>
      <c r="L1" s="84"/>
      <c r="P1" s="84"/>
    </row>
    <row r="2" ht="16.5" customHeight="1">
      <c r="A2" s="82" t="s">
        <v>1</v>
      </c>
    </row>
    <row r="3" ht="16.5" customHeight="1">
      <c r="A3" s="85" t="s">
        <v>71</v>
      </c>
    </row>
    <row r="4" spans="1:12" ht="24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6" ht="16.5" customHeight="1">
      <c r="B5" s="63" t="s">
        <v>100</v>
      </c>
      <c r="C5" s="63"/>
      <c r="D5" s="63" t="s">
        <v>101</v>
      </c>
      <c r="E5" s="63"/>
      <c r="F5" s="87" t="s">
        <v>72</v>
      </c>
      <c r="G5" s="87"/>
      <c r="H5" s="63" t="s">
        <v>73</v>
      </c>
      <c r="I5" s="63"/>
      <c r="J5" s="87" t="s">
        <v>74</v>
      </c>
      <c r="K5" s="88"/>
      <c r="L5" s="63"/>
      <c r="N5" s="87" t="s">
        <v>75</v>
      </c>
      <c r="O5" s="88"/>
      <c r="P5" s="63" t="s">
        <v>76</v>
      </c>
    </row>
    <row r="6" spans="2:16" ht="16.5" customHeight="1">
      <c r="B6" s="89" t="s">
        <v>77</v>
      </c>
      <c r="C6" s="63"/>
      <c r="D6" s="89" t="s">
        <v>102</v>
      </c>
      <c r="E6" s="63"/>
      <c r="F6" s="90" t="s">
        <v>78</v>
      </c>
      <c r="G6" s="90"/>
      <c r="H6" s="89" t="s">
        <v>79</v>
      </c>
      <c r="I6" s="63"/>
      <c r="J6" s="90" t="s">
        <v>80</v>
      </c>
      <c r="K6" s="91"/>
      <c r="L6" s="89" t="s">
        <v>76</v>
      </c>
      <c r="N6" s="90" t="s">
        <v>81</v>
      </c>
      <c r="O6" s="91"/>
      <c r="P6" s="89" t="s">
        <v>82</v>
      </c>
    </row>
    <row r="7" spans="1:16" s="94" customFormat="1" ht="16.5" customHeight="1">
      <c r="A7" s="92"/>
      <c r="B7" s="63" t="s">
        <v>5</v>
      </c>
      <c r="C7" s="63"/>
      <c r="D7" s="63" t="s">
        <v>5</v>
      </c>
      <c r="E7" s="63"/>
      <c r="F7" s="63" t="s">
        <v>5</v>
      </c>
      <c r="G7" s="93"/>
      <c r="H7" s="63" t="s">
        <v>5</v>
      </c>
      <c r="I7" s="63"/>
      <c r="J7" s="63" t="s">
        <v>5</v>
      </c>
      <c r="K7" s="93"/>
      <c r="L7" s="63" t="s">
        <v>5</v>
      </c>
      <c r="N7" s="63" t="s">
        <v>5</v>
      </c>
      <c r="O7" s="93"/>
      <c r="P7" s="63" t="s">
        <v>5</v>
      </c>
    </row>
    <row r="8" spans="1:16" s="94" customFormat="1" ht="16.5" customHeight="1">
      <c r="A8" s="92"/>
      <c r="B8" s="63"/>
      <c r="C8" s="63"/>
      <c r="D8" s="63"/>
      <c r="E8" s="63"/>
      <c r="F8" s="63"/>
      <c r="G8" s="93"/>
      <c r="H8" s="63"/>
      <c r="I8" s="63"/>
      <c r="J8" s="63"/>
      <c r="K8" s="93"/>
      <c r="L8" s="63"/>
      <c r="N8" s="63"/>
      <c r="O8" s="93"/>
      <c r="P8" s="63"/>
    </row>
    <row r="9" spans="1:16" ht="16.5" customHeight="1">
      <c r="A9" s="82" t="s">
        <v>95</v>
      </c>
      <c r="B9" s="5">
        <v>62002</v>
      </c>
      <c r="C9" s="5"/>
      <c r="D9" s="5">
        <v>-914</v>
      </c>
      <c r="E9" s="5"/>
      <c r="F9" s="5">
        <v>195</v>
      </c>
      <c r="G9" s="5"/>
      <c r="H9" s="5">
        <v>5517</v>
      </c>
      <c r="I9" s="5"/>
      <c r="J9" s="5">
        <v>26198</v>
      </c>
      <c r="K9" s="5"/>
      <c r="L9" s="5">
        <f>SUM(B9:K9)</f>
        <v>92998</v>
      </c>
      <c r="M9" s="2"/>
      <c r="N9" s="5">
        <v>1021</v>
      </c>
      <c r="O9" s="5"/>
      <c r="P9" s="5">
        <f>SUM(L9:N9)</f>
        <v>94019</v>
      </c>
    </row>
    <row r="10" spans="1:16" ht="16.5" customHeight="1">
      <c r="A10" s="96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/>
      <c r="O10" s="95"/>
      <c r="P10" s="95"/>
    </row>
    <row r="11" spans="1:16" ht="16.5" customHeight="1">
      <c r="A11" s="86" t="s">
        <v>86</v>
      </c>
      <c r="B11" s="95">
        <v>0</v>
      </c>
      <c r="C11" s="95"/>
      <c r="D11" s="95">
        <v>0</v>
      </c>
      <c r="E11" s="95"/>
      <c r="F11" s="95">
        <v>0</v>
      </c>
      <c r="G11" s="95"/>
      <c r="H11" s="95">
        <v>0</v>
      </c>
      <c r="I11" s="95"/>
      <c r="J11" s="95">
        <v>7412</v>
      </c>
      <c r="K11" s="95"/>
      <c r="L11" s="95">
        <f>SUM(B11:J11)</f>
        <v>7412</v>
      </c>
      <c r="N11" s="95">
        <v>123</v>
      </c>
      <c r="O11" s="95"/>
      <c r="P11" s="95">
        <f>SUM(L11:N11)</f>
        <v>7535</v>
      </c>
    </row>
    <row r="12" spans="2:16" ht="16.5" customHeight="1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N12" s="95"/>
      <c r="O12" s="95"/>
      <c r="P12" s="95"/>
    </row>
    <row r="13" spans="1:16" ht="16.5" customHeight="1">
      <c r="A13" s="86" t="s">
        <v>83</v>
      </c>
      <c r="B13" s="95">
        <v>0</v>
      </c>
      <c r="C13" s="95"/>
      <c r="D13" s="95">
        <v>0</v>
      </c>
      <c r="E13" s="95"/>
      <c r="F13" s="95">
        <v>0</v>
      </c>
      <c r="G13" s="95"/>
      <c r="H13" s="95">
        <v>0</v>
      </c>
      <c r="I13" s="95"/>
      <c r="J13" s="95">
        <v>-1839</v>
      </c>
      <c r="K13" s="95"/>
      <c r="L13" s="95">
        <f>SUM(B13:J13)</f>
        <v>-1839</v>
      </c>
      <c r="N13" s="95">
        <v>0</v>
      </c>
      <c r="O13" s="95"/>
      <c r="P13" s="95">
        <f>SUM(L13:N13)</f>
        <v>-1839</v>
      </c>
    </row>
    <row r="14" spans="2:16" ht="16.5" customHeight="1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N14" s="95"/>
      <c r="O14" s="95"/>
      <c r="P14" s="95"/>
    </row>
    <row r="15" spans="1:16" ht="16.5" customHeight="1">
      <c r="A15" s="86" t="s">
        <v>111</v>
      </c>
      <c r="B15" s="95">
        <v>0</v>
      </c>
      <c r="C15" s="95"/>
      <c r="D15" s="95">
        <v>0</v>
      </c>
      <c r="E15" s="95"/>
      <c r="F15" s="95">
        <v>0</v>
      </c>
      <c r="G15" s="95"/>
      <c r="H15" s="95">
        <v>639</v>
      </c>
      <c r="I15" s="95"/>
      <c r="J15" s="95">
        <v>0</v>
      </c>
      <c r="K15" s="95"/>
      <c r="L15" s="95">
        <f>SUM(B15:J15)</f>
        <v>639</v>
      </c>
      <c r="N15" s="95">
        <v>0</v>
      </c>
      <c r="O15" s="95"/>
      <c r="P15" s="95">
        <f>SUM(L15:N15)</f>
        <v>639</v>
      </c>
    </row>
    <row r="16" spans="2:16" ht="16.5" customHeight="1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N16" s="95"/>
      <c r="O16" s="95"/>
      <c r="P16" s="95"/>
    </row>
    <row r="17" spans="1:16" s="100" customFormat="1" ht="19.5" customHeight="1" thickBot="1">
      <c r="A17" s="97" t="s">
        <v>120</v>
      </c>
      <c r="B17" s="98">
        <f>SUM(B9:B16)</f>
        <v>62002</v>
      </c>
      <c r="C17" s="99"/>
      <c r="D17" s="98">
        <f>SUM(D9:D16)</f>
        <v>-914</v>
      </c>
      <c r="E17" s="99"/>
      <c r="F17" s="98">
        <f>SUM(F9:F16)</f>
        <v>195</v>
      </c>
      <c r="G17" s="99"/>
      <c r="H17" s="98">
        <f>SUM(H9:H16)</f>
        <v>6156</v>
      </c>
      <c r="I17" s="99"/>
      <c r="J17" s="98">
        <f>SUM(J9:J16)</f>
        <v>31771</v>
      </c>
      <c r="K17" s="99"/>
      <c r="L17" s="98">
        <f>SUM(L9:L16)</f>
        <v>99210</v>
      </c>
      <c r="N17" s="98">
        <f>SUM(N9:N16)</f>
        <v>1144</v>
      </c>
      <c r="O17" s="99"/>
      <c r="P17" s="98">
        <f>SUM(P9:P16)</f>
        <v>100354</v>
      </c>
    </row>
    <row r="18" spans="2:16" ht="39" customHeight="1" thickTop="1">
      <c r="B18" s="101"/>
      <c r="C18" s="102"/>
      <c r="D18" s="101"/>
      <c r="E18" s="102"/>
      <c r="F18" s="101"/>
      <c r="G18" s="101"/>
      <c r="H18" s="101"/>
      <c r="I18" s="102"/>
      <c r="J18" s="103"/>
      <c r="K18" s="102"/>
      <c r="L18" s="101"/>
      <c r="N18" s="103"/>
      <c r="O18" s="102"/>
      <c r="P18" s="101"/>
    </row>
    <row r="19" spans="1:16" ht="16.5" customHeight="1">
      <c r="A19" s="82" t="s">
        <v>108</v>
      </c>
      <c r="B19" s="5">
        <v>62002</v>
      </c>
      <c r="C19" s="5"/>
      <c r="D19" s="5">
        <v>-914</v>
      </c>
      <c r="E19" s="5"/>
      <c r="F19" s="5">
        <v>195</v>
      </c>
      <c r="G19" s="5"/>
      <c r="H19" s="5">
        <v>6562</v>
      </c>
      <c r="I19" s="5"/>
      <c r="J19" s="5">
        <v>35998</v>
      </c>
      <c r="K19" s="5"/>
      <c r="L19" s="5">
        <f>SUM(B19:K19)</f>
        <v>103843</v>
      </c>
      <c r="M19" s="2"/>
      <c r="N19" s="5">
        <v>1161</v>
      </c>
      <c r="O19" s="5"/>
      <c r="P19" s="5">
        <f>SUM(L19:N19)</f>
        <v>105004</v>
      </c>
    </row>
    <row r="20" spans="1:16" ht="16.5" customHeight="1">
      <c r="A20" s="96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/>
      <c r="O20" s="95"/>
      <c r="P20" s="95"/>
    </row>
    <row r="21" spans="1:16" ht="16.5" customHeight="1">
      <c r="A21" s="86" t="s">
        <v>86</v>
      </c>
      <c r="B21" s="95">
        <v>0</v>
      </c>
      <c r="C21" s="95"/>
      <c r="D21" s="95">
        <v>0</v>
      </c>
      <c r="E21" s="95"/>
      <c r="F21" s="95">
        <v>0</v>
      </c>
      <c r="G21" s="95"/>
      <c r="H21" s="95">
        <v>0</v>
      </c>
      <c r="I21" s="95"/>
      <c r="J21" s="95">
        <f>CCIS!F28</f>
        <v>7337</v>
      </c>
      <c r="K21" s="95"/>
      <c r="L21" s="95">
        <f>SUM(B21:K21)</f>
        <v>7337</v>
      </c>
      <c r="N21" s="95">
        <f>CCIS!F29</f>
        <v>168</v>
      </c>
      <c r="O21" s="95"/>
      <c r="P21" s="95">
        <f>SUM(L21:N21)</f>
        <v>7505</v>
      </c>
    </row>
    <row r="22" spans="2:16" ht="16.5" customHeight="1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N22" s="95"/>
      <c r="O22" s="95"/>
      <c r="P22" s="95"/>
    </row>
    <row r="23" spans="1:16" ht="16.5" customHeight="1">
      <c r="A23" s="86" t="s">
        <v>83</v>
      </c>
      <c r="B23" s="95">
        <v>0</v>
      </c>
      <c r="C23" s="95"/>
      <c r="D23" s="95">
        <v>0</v>
      </c>
      <c r="E23" s="95"/>
      <c r="F23" s="95">
        <v>0</v>
      </c>
      <c r="G23" s="95"/>
      <c r="H23" s="95">
        <v>0</v>
      </c>
      <c r="I23" s="95"/>
      <c r="J23" s="95">
        <v>-2757</v>
      </c>
      <c r="K23" s="95"/>
      <c r="L23" s="95">
        <f>SUM(B23:K23)</f>
        <v>-2757</v>
      </c>
      <c r="N23" s="95">
        <v>0</v>
      </c>
      <c r="O23" s="95"/>
      <c r="P23" s="95">
        <f>SUM(L23:N23)</f>
        <v>-2757</v>
      </c>
    </row>
    <row r="24" spans="2:16" ht="16.5" customHeight="1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N24" s="95"/>
      <c r="O24" s="95"/>
      <c r="P24" s="95"/>
    </row>
    <row r="25" spans="1:16" ht="16.5" customHeight="1">
      <c r="A25" s="86" t="s">
        <v>103</v>
      </c>
      <c r="B25" s="95">
        <v>0</v>
      </c>
      <c r="C25" s="95"/>
      <c r="D25" s="95">
        <v>0</v>
      </c>
      <c r="E25" s="95"/>
      <c r="F25" s="95">
        <v>0</v>
      </c>
      <c r="G25" s="95"/>
      <c r="H25" s="95">
        <v>962</v>
      </c>
      <c r="I25" s="95"/>
      <c r="J25" s="95">
        <v>0</v>
      </c>
      <c r="K25" s="95"/>
      <c r="L25" s="95">
        <f>SUM(B25:K25)</f>
        <v>962</v>
      </c>
      <c r="N25" s="95">
        <v>0</v>
      </c>
      <c r="O25" s="95"/>
      <c r="P25" s="95">
        <f>SUM(L25:N25)</f>
        <v>962</v>
      </c>
    </row>
    <row r="26" spans="2:16" ht="16.5" customHeight="1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N26" s="95"/>
      <c r="O26" s="95"/>
      <c r="P26" s="95"/>
    </row>
    <row r="27" spans="1:16" s="100" customFormat="1" ht="19.5" customHeight="1" thickBot="1">
      <c r="A27" s="97" t="s">
        <v>121</v>
      </c>
      <c r="B27" s="98">
        <f>SUM(B19:B26)</f>
        <v>62002</v>
      </c>
      <c r="C27" s="99"/>
      <c r="D27" s="98">
        <f>SUM(D19:D26)</f>
        <v>-914</v>
      </c>
      <c r="E27" s="99"/>
      <c r="F27" s="98">
        <f>SUM(F19:F26)</f>
        <v>195</v>
      </c>
      <c r="G27" s="99"/>
      <c r="H27" s="98">
        <f>SUM(H19:H26)</f>
        <v>7524</v>
      </c>
      <c r="I27" s="99"/>
      <c r="J27" s="98">
        <f>SUM(J19:J26)</f>
        <v>40578</v>
      </c>
      <c r="K27" s="99"/>
      <c r="L27" s="98">
        <f>SUM(L19:L26)</f>
        <v>109385</v>
      </c>
      <c r="N27" s="98">
        <f>SUM(N19:N26)</f>
        <v>1329</v>
      </c>
      <c r="O27" s="99"/>
      <c r="P27" s="98">
        <f>SUM(P19:P26)</f>
        <v>110714</v>
      </c>
    </row>
    <row r="28" spans="2:16" ht="16.5" customHeight="1" thickTop="1">
      <c r="B28" s="104"/>
      <c r="C28" s="105"/>
      <c r="D28" s="104"/>
      <c r="E28" s="105"/>
      <c r="F28" s="104"/>
      <c r="G28" s="105"/>
      <c r="H28" s="104"/>
      <c r="I28" s="105"/>
      <c r="J28" s="104"/>
      <c r="K28" s="105"/>
      <c r="L28" s="104"/>
      <c r="N28" s="104"/>
      <c r="O28" s="105"/>
      <c r="P28" s="104"/>
    </row>
    <row r="29" spans="2:16" ht="27.75" customHeight="1">
      <c r="B29" s="104"/>
      <c r="C29" s="105"/>
      <c r="D29" s="104"/>
      <c r="E29" s="105"/>
      <c r="F29" s="104"/>
      <c r="G29" s="105"/>
      <c r="H29" s="104"/>
      <c r="I29" s="105"/>
      <c r="J29" s="104"/>
      <c r="K29" s="105"/>
      <c r="L29" s="104"/>
      <c r="N29" s="104"/>
      <c r="O29" s="105"/>
      <c r="P29" s="104"/>
    </row>
    <row r="30" ht="16.5" customHeight="1">
      <c r="A30" s="82" t="s">
        <v>84</v>
      </c>
    </row>
    <row r="31" ht="16.5" customHeight="1">
      <c r="A31" s="82" t="s">
        <v>109</v>
      </c>
    </row>
    <row r="32" ht="16.5" customHeight="1">
      <c r="A32" s="82" t="s">
        <v>85</v>
      </c>
    </row>
    <row r="33" ht="16.5" customHeight="1">
      <c r="A33" s="106"/>
    </row>
    <row r="35" ht="16.5" customHeight="1">
      <c r="A35" s="85"/>
    </row>
  </sheetData>
  <sheetProtection/>
  <mergeCells count="1">
    <mergeCell ref="A4:L4"/>
  </mergeCells>
  <printOptions/>
  <pageMargins left="0.75" right="0" top="0.5" bottom="0.25" header="0.5" footer="0"/>
  <pageSetup horizontalDpi="600" verticalDpi="600" orientation="portrait" scale="95" r:id="rId1"/>
  <headerFooter alignWithMargins="0">
    <oddFooter>&amp;C&amp;"Times New Roman,Regular"&amp;9Page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C6"/>
    </sheetView>
  </sheetViews>
  <sheetFormatPr defaultColWidth="9.140625" defaultRowHeight="13.5" customHeight="1"/>
  <cols>
    <col min="1" max="1" width="50.140625" style="2" customWidth="1"/>
    <col min="2" max="2" width="9.57421875" style="65" customWidth="1"/>
    <col min="3" max="3" width="2.28125" style="2" customWidth="1"/>
    <col min="4" max="4" width="5.8515625" style="2" customWidth="1"/>
    <col min="5" max="5" width="9.57421875" style="65" customWidth="1"/>
    <col min="6" max="6" width="2.28125" style="2" customWidth="1"/>
    <col min="7" max="7" width="8.00390625" style="2" customWidth="1"/>
    <col min="8" max="16384" width="9.140625" style="2" customWidth="1"/>
  </cols>
  <sheetData>
    <row r="1" spans="1:5" ht="12.75" customHeight="1">
      <c r="A1" s="110" t="s">
        <v>0</v>
      </c>
      <c r="B1" s="110"/>
      <c r="C1" s="110"/>
      <c r="D1" s="110"/>
      <c r="E1" s="2"/>
    </row>
    <row r="2" spans="1:5" ht="12.75" customHeight="1">
      <c r="A2" s="110" t="s">
        <v>1</v>
      </c>
      <c r="B2" s="110"/>
      <c r="C2" s="110"/>
      <c r="D2" s="110"/>
      <c r="E2" s="2"/>
    </row>
    <row r="3" spans="1:5" ht="21" customHeight="1">
      <c r="A3" s="111" t="s">
        <v>55</v>
      </c>
      <c r="B3" s="111"/>
      <c r="C3" s="111"/>
      <c r="D3" s="111"/>
      <c r="E3" s="2"/>
    </row>
    <row r="4" spans="1:5" ht="27" customHeight="1">
      <c r="A4" s="112"/>
      <c r="B4" s="112"/>
      <c r="C4" s="112"/>
      <c r="D4" s="112"/>
      <c r="E4" s="2"/>
    </row>
    <row r="5" spans="2:6" s="62" customFormat="1" ht="65.25" customHeight="1">
      <c r="B5" s="113" t="s">
        <v>118</v>
      </c>
      <c r="C5" s="113"/>
      <c r="E5" s="113" t="s">
        <v>119</v>
      </c>
      <c r="F5" s="113"/>
    </row>
    <row r="6" spans="2:6" s="62" customFormat="1" ht="19.5" customHeight="1">
      <c r="B6" s="114" t="s">
        <v>5</v>
      </c>
      <c r="C6" s="114"/>
      <c r="E6" s="114" t="s">
        <v>5</v>
      </c>
      <c r="F6" s="114"/>
    </row>
    <row r="7" spans="1:5" ht="21" customHeight="1">
      <c r="A7" s="7" t="s">
        <v>112</v>
      </c>
      <c r="B7" s="5">
        <f>CCIS!F25</f>
        <v>7505</v>
      </c>
      <c r="E7" s="5">
        <v>7535</v>
      </c>
    </row>
    <row r="8" ht="19.5" customHeight="1">
      <c r="A8" s="64" t="s">
        <v>56</v>
      </c>
    </row>
    <row r="9" spans="1:5" ht="16.5" customHeight="1">
      <c r="A9" s="66" t="s">
        <v>57</v>
      </c>
      <c r="B9" s="5">
        <v>1050</v>
      </c>
      <c r="E9" s="5">
        <v>971</v>
      </c>
    </row>
    <row r="10" spans="1:6" s="70" customFormat="1" ht="16.5" customHeight="1">
      <c r="A10" s="67" t="s">
        <v>58</v>
      </c>
      <c r="B10" s="68">
        <v>3237</v>
      </c>
      <c r="C10" s="69"/>
      <c r="E10" s="68">
        <v>3904</v>
      </c>
      <c r="F10" s="69"/>
    </row>
    <row r="11" spans="1:5" ht="16.5" customHeight="1">
      <c r="A11" s="71" t="s">
        <v>59</v>
      </c>
      <c r="B11" s="5">
        <f>SUM(B7:B10)</f>
        <v>11792</v>
      </c>
      <c r="E11" s="5">
        <f>SUM(E7:E10)</f>
        <v>12410</v>
      </c>
    </row>
    <row r="12" ht="13.5" customHeight="1">
      <c r="A12" s="11"/>
    </row>
    <row r="13" ht="13.5" customHeight="1">
      <c r="A13" s="64" t="s">
        <v>60</v>
      </c>
    </row>
    <row r="14" spans="1:5" ht="16.5" customHeight="1">
      <c r="A14" s="66" t="s">
        <v>61</v>
      </c>
      <c r="B14" s="5">
        <v>-15718</v>
      </c>
      <c r="E14" s="5">
        <v>-9768</v>
      </c>
    </row>
    <row r="15" spans="1:6" s="70" customFormat="1" ht="16.5" customHeight="1">
      <c r="A15" s="67" t="s">
        <v>62</v>
      </c>
      <c r="B15" s="68">
        <v>8807</v>
      </c>
      <c r="C15" s="69"/>
      <c r="E15" s="68">
        <v>-185</v>
      </c>
      <c r="F15" s="69"/>
    </row>
    <row r="16" spans="1:5" ht="16.5" customHeight="1">
      <c r="A16" s="71" t="s">
        <v>89</v>
      </c>
      <c r="B16" s="5">
        <f>SUM(B11:B15)</f>
        <v>4881</v>
      </c>
      <c r="E16" s="5">
        <f>SUM(E11:E15)</f>
        <v>2457</v>
      </c>
    </row>
    <row r="17" spans="1:5" ht="21" customHeight="1">
      <c r="A17" s="66" t="s">
        <v>63</v>
      </c>
      <c r="B17" s="5">
        <v>-66</v>
      </c>
      <c r="E17" s="5">
        <v>-92</v>
      </c>
    </row>
    <row r="18" spans="1:6" s="70" customFormat="1" ht="13.5" customHeight="1">
      <c r="A18" s="67" t="s">
        <v>64</v>
      </c>
      <c r="B18" s="68">
        <v>-1479</v>
      </c>
      <c r="C18" s="69"/>
      <c r="E18" s="68">
        <v>-1895</v>
      </c>
      <c r="F18" s="69"/>
    </row>
    <row r="19" spans="1:5" ht="17.25" customHeight="1">
      <c r="A19" s="64" t="s">
        <v>87</v>
      </c>
      <c r="B19" s="5">
        <f>SUM(B16:B18)</f>
        <v>3336</v>
      </c>
      <c r="E19" s="5">
        <f>SUM(E16:E18)</f>
        <v>470</v>
      </c>
    </row>
    <row r="20" spans="1:5" ht="17.25" customHeight="1">
      <c r="A20" s="64" t="s">
        <v>93</v>
      </c>
      <c r="B20" s="5">
        <v>-2960</v>
      </c>
      <c r="E20" s="5">
        <v>-2420</v>
      </c>
    </row>
    <row r="21" spans="1:6" s="70" customFormat="1" ht="20.25" customHeight="1">
      <c r="A21" s="72" t="s">
        <v>94</v>
      </c>
      <c r="B21" s="68">
        <v>4545</v>
      </c>
      <c r="C21" s="69"/>
      <c r="E21" s="68">
        <v>1977</v>
      </c>
      <c r="F21" s="69"/>
    </row>
    <row r="22" spans="1:5" ht="18" customHeight="1">
      <c r="A22" s="73" t="s">
        <v>65</v>
      </c>
      <c r="B22" s="44">
        <f>SUM(B19:B21)</f>
        <v>4921</v>
      </c>
      <c r="E22" s="44">
        <f>SUM(E19:E21)</f>
        <v>27</v>
      </c>
    </row>
    <row r="23" spans="1:5" ht="18" customHeight="1">
      <c r="A23" s="11" t="s">
        <v>88</v>
      </c>
      <c r="B23" s="44">
        <v>87</v>
      </c>
      <c r="E23" s="44">
        <v>-233</v>
      </c>
    </row>
    <row r="24" spans="1:5" s="70" customFormat="1" ht="21" customHeight="1">
      <c r="A24" s="70" t="s">
        <v>90</v>
      </c>
      <c r="B24" s="74">
        <v>6893</v>
      </c>
      <c r="E24" s="74">
        <v>7895</v>
      </c>
    </row>
    <row r="25" spans="1:6" s="70" customFormat="1" ht="18" customHeight="1" thickBot="1">
      <c r="A25" s="70" t="s">
        <v>91</v>
      </c>
      <c r="B25" s="75">
        <f>SUM(B22:B24)</f>
        <v>11901</v>
      </c>
      <c r="C25" s="76"/>
      <c r="E25" s="75">
        <f>SUM(E22:E24)</f>
        <v>7689</v>
      </c>
      <c r="F25" s="76"/>
    </row>
    <row r="26" spans="2:5" ht="13.5" customHeight="1" thickTop="1">
      <c r="B26" s="5"/>
      <c r="E26" s="5"/>
    </row>
    <row r="27" spans="1:5" ht="21" customHeight="1">
      <c r="A27" s="67" t="s">
        <v>92</v>
      </c>
      <c r="B27" s="77"/>
      <c r="E27" s="77"/>
    </row>
    <row r="28" spans="1:6" s="11" customFormat="1" ht="19.5" customHeight="1">
      <c r="A28" s="66" t="s">
        <v>66</v>
      </c>
      <c r="B28" s="78">
        <f>CCBS!C19</f>
        <v>14438</v>
      </c>
      <c r="C28" s="33"/>
      <c r="E28" s="78">
        <v>10421</v>
      </c>
      <c r="F28" s="33"/>
    </row>
    <row r="29" spans="1:6" ht="15" customHeight="1">
      <c r="A29" s="66" t="s">
        <v>67</v>
      </c>
      <c r="B29" s="5"/>
      <c r="C29" s="3"/>
      <c r="E29" s="5"/>
      <c r="F29" s="3"/>
    </row>
    <row r="30" spans="1:6" ht="13.5" customHeight="1">
      <c r="A30" s="79" t="s">
        <v>68</v>
      </c>
      <c r="B30" s="5">
        <f>B32-B28</f>
        <v>-2537</v>
      </c>
      <c r="C30" s="3"/>
      <c r="E30" s="5">
        <v>-2732</v>
      </c>
      <c r="F30" s="3"/>
    </row>
    <row r="31" spans="2:6" ht="6" customHeight="1">
      <c r="B31" s="80"/>
      <c r="C31" s="3"/>
      <c r="E31" s="80"/>
      <c r="F31" s="3"/>
    </row>
    <row r="32" spans="2:6" s="70" customFormat="1" ht="18" customHeight="1" thickBot="1">
      <c r="B32" s="81">
        <f>B25</f>
        <v>11901</v>
      </c>
      <c r="C32" s="39"/>
      <c r="E32" s="81">
        <f>SUM(E28:E30)</f>
        <v>7689</v>
      </c>
      <c r="F32" s="39"/>
    </row>
    <row r="33" spans="2:5" ht="12.75" customHeight="1" thickTop="1">
      <c r="B33" s="5"/>
      <c r="E33" s="5"/>
    </row>
    <row r="34" spans="2:5" ht="12.75" customHeight="1">
      <c r="B34" s="5"/>
      <c r="E34" s="5"/>
    </row>
    <row r="35" spans="2:5" ht="12.75" customHeight="1">
      <c r="B35" s="5"/>
      <c r="E35" s="5"/>
    </row>
    <row r="36" spans="2:5" ht="82.5" customHeight="1">
      <c r="B36" s="5"/>
      <c r="E36" s="5"/>
    </row>
    <row r="37" spans="1:5" ht="12.75" customHeight="1">
      <c r="A37" s="1" t="s">
        <v>69</v>
      </c>
      <c r="B37" s="5"/>
      <c r="E37" s="5"/>
    </row>
    <row r="38" spans="1:5" ht="12.75" customHeight="1">
      <c r="A38" s="1" t="s">
        <v>110</v>
      </c>
      <c r="B38" s="5"/>
      <c r="E38" s="5"/>
    </row>
    <row r="39" spans="1:5" ht="12.75" customHeight="1">
      <c r="A39" s="1" t="s">
        <v>70</v>
      </c>
      <c r="B39" s="5"/>
      <c r="E39" s="5"/>
    </row>
    <row r="40" spans="1:5" ht="16.5" customHeight="1">
      <c r="A40" s="1"/>
      <c r="B40" s="5"/>
      <c r="E40" s="5"/>
    </row>
  </sheetData>
  <sheetProtection/>
  <mergeCells count="8">
    <mergeCell ref="B5:C5"/>
    <mergeCell ref="E5:F5"/>
    <mergeCell ref="B6:C6"/>
    <mergeCell ref="E6:F6"/>
    <mergeCell ref="A1:D1"/>
    <mergeCell ref="A2:D2"/>
    <mergeCell ref="A3:D3"/>
    <mergeCell ref="A4:D4"/>
  </mergeCells>
  <printOptions/>
  <pageMargins left="1" right="0" top="0.5" bottom="0.25" header="0.5" footer="0"/>
  <pageSetup horizontalDpi="600" verticalDpi="600" orientation="portrait" scale="95" r:id="rId1"/>
  <headerFooter alignWithMargins="0">
    <oddFooter>&amp;C&amp;"Times New Roman,Regular"&amp;9Page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Combi Trading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ing Yen</dc:creator>
  <cp:keywords/>
  <dc:description/>
  <cp:lastModifiedBy>.</cp:lastModifiedBy>
  <cp:lastPrinted>2009-11-19T08:28:42Z</cp:lastPrinted>
  <dcterms:created xsi:type="dcterms:W3CDTF">2006-11-16T09:11:42Z</dcterms:created>
  <dcterms:modified xsi:type="dcterms:W3CDTF">2009-11-26T09:31:59Z</dcterms:modified>
  <cp:category/>
  <cp:version/>
  <cp:contentType/>
  <cp:contentStatus/>
</cp:coreProperties>
</file>